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balho\Desktop\JULIANA\PUMP ARENA\PLANILHAS\REVISÃO FINAL\"/>
    </mc:Choice>
  </mc:AlternateContent>
  <bookViews>
    <workbookView xWindow="0" yWindow="0" windowWidth="20400" windowHeight="7755"/>
  </bookViews>
  <sheets>
    <sheet name="FÍSICO" sheetId="1" r:id="rId1"/>
  </sheets>
  <externalReferences>
    <externalReference r:id="rId2"/>
    <externalReference r:id="rId3"/>
  </externalReferences>
  <definedNames>
    <definedName name="_xlnm.Print_Area" localSheetId="0">FÍSICO!$A$1:$K$33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2" i="1"/>
  <c r="G22" i="1"/>
  <c r="E22" i="1"/>
  <c r="I20" i="1"/>
  <c r="I26" i="1" s="1"/>
  <c r="E20" i="1"/>
  <c r="K26" i="1"/>
  <c r="B23" i="1"/>
  <c r="B21" i="1"/>
  <c r="B19" i="1"/>
  <c r="B17" i="1"/>
  <c r="K27" i="1" l="1"/>
  <c r="G20" i="1"/>
  <c r="G26" i="1" s="1"/>
  <c r="E18" i="1"/>
  <c r="E26" i="1" s="1"/>
  <c r="K9" i="1" l="1"/>
</calcChain>
</file>

<file path=xl/sharedStrings.xml><?xml version="1.0" encoding="utf-8"?>
<sst xmlns="http://schemas.openxmlformats.org/spreadsheetml/2006/main" count="39" uniqueCount="29">
  <si>
    <t>MUNICÍPIO:</t>
  </si>
  <si>
    <t xml:space="preserve">DATA BASE: </t>
  </si>
  <si>
    <t>x
x</t>
  </si>
  <si>
    <t>OBJETO:</t>
  </si>
  <si>
    <t>PROCESSO:</t>
  </si>
  <si>
    <t>CONVÊNIO:</t>
  </si>
  <si>
    <t>ITEM</t>
  </si>
  <si>
    <t>SERVIÇOS</t>
  </si>
  <si>
    <t>UNIDADE</t>
  </si>
  <si>
    <t>TOTAL</t>
  </si>
  <si>
    <t>x
x
x
x</t>
  </si>
  <si>
    <t>%</t>
  </si>
  <si>
    <t>R$</t>
  </si>
  <si>
    <t xml:space="preserve">T O T A L  </t>
  </si>
  <si>
    <t>PORCENTAGEM DE SERVIÇOS</t>
  </si>
  <si>
    <t>MAIRIPORÃ</t>
  </si>
  <si>
    <t>ARQ. JULIANA DIAS VICENTE</t>
  </si>
  <si>
    <t>CAU A 42564-8</t>
  </si>
  <si>
    <t xml:space="preserve">CRONOGRAMA FÍSICO - FINANCEIRO </t>
  </si>
  <si>
    <t>1º MÊS</t>
  </si>
  <si>
    <t>2º MÊS</t>
  </si>
  <si>
    <t>3º MÊS</t>
  </si>
  <si>
    <t>PREFEITURA MUNICIPAL DE MAIRIPORÃ</t>
  </si>
  <si>
    <t>SECRETARIA DE TURISMO, ESPORTES E JUVENTUDE</t>
  </si>
  <si>
    <t/>
  </si>
  <si>
    <t>040438/2022</t>
  </si>
  <si>
    <t>OBJETO: MAIRIPORÃ NOVA PUMP ARENA                                                      (AVENIDA TABELIÃO PASSARELLA, S/N (PARQUE LINEAR MUNICIPAL) - CENTRO - MAIRIPORÃ/SP</t>
  </si>
  <si>
    <t>Mairiporã, 31 de outubro de 2022.</t>
  </si>
  <si>
    <t>RRT: 12425070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</si>
</sst>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&quot;R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MS Sans Serif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2"/>
    <xf numFmtId="0" fontId="6" fillId="0" borderId="0" xfId="2" applyFont="1"/>
    <xf numFmtId="0" fontId="5" fillId="0" borderId="0" xfId="2" applyFont="1" applyBorder="1"/>
    <xf numFmtId="0" fontId="7" fillId="0" borderId="0" xfId="2" applyFont="1" applyBorder="1" applyAlignment="1">
      <alignment horizontal="centerContinuous"/>
    </xf>
    <xf numFmtId="0" fontId="8" fillId="0" borderId="0" xfId="2" applyFont="1" applyBorder="1" applyAlignment="1">
      <alignment horizontal="left"/>
    </xf>
    <xf numFmtId="0" fontId="1" fillId="2" borderId="0" xfId="2" applyFont="1" applyFill="1" applyBorder="1" applyAlignment="1" applyProtection="1">
      <alignment horizontal="left" vertical="center"/>
    </xf>
    <xf numFmtId="0" fontId="2" fillId="0" borderId="0" xfId="2" applyBorder="1"/>
    <xf numFmtId="0" fontId="4" fillId="0" borderId="0" xfId="2" applyFont="1" applyAlignment="1">
      <alignment wrapText="1"/>
    </xf>
    <xf numFmtId="0" fontId="5" fillId="0" borderId="0" xfId="2" applyFont="1" applyAlignment="1">
      <alignment wrapText="1"/>
    </xf>
    <xf numFmtId="0" fontId="5" fillId="0" borderId="0" xfId="2" applyNumberFormat="1" applyFont="1" applyBorder="1" applyAlignment="1">
      <alignment vertical="top" wrapText="1"/>
    </xf>
    <xf numFmtId="0" fontId="2" fillId="2" borderId="0" xfId="2" applyFill="1"/>
    <xf numFmtId="0" fontId="5" fillId="2" borderId="0" xfId="2" applyFont="1" applyFill="1" applyAlignment="1">
      <alignment horizontal="center"/>
    </xf>
    <xf numFmtId="0" fontId="5" fillId="2" borderId="0" xfId="2" applyFont="1" applyFill="1" applyBorder="1" applyAlignment="1">
      <alignment horizontal="right"/>
    </xf>
    <xf numFmtId="0" fontId="7" fillId="2" borderId="0" xfId="2" applyFont="1" applyFill="1" applyBorder="1" applyAlignment="1">
      <alignment horizontal="center"/>
    </xf>
    <xf numFmtId="0" fontId="5" fillId="2" borderId="0" xfId="2" applyFont="1" applyFill="1" applyBorder="1"/>
    <xf numFmtId="0" fontId="2" fillId="2" borderId="0" xfId="2" applyFill="1" applyBorder="1"/>
    <xf numFmtId="0" fontId="5" fillId="2" borderId="0" xfId="2" applyFont="1" applyFill="1" applyBorder="1" applyAlignment="1">
      <alignment horizontal="center"/>
    </xf>
    <xf numFmtId="0" fontId="6" fillId="2" borderId="0" xfId="2" applyFont="1" applyFill="1"/>
    <xf numFmtId="0" fontId="1" fillId="2" borderId="0" xfId="2" applyFont="1" applyFill="1" applyBorder="1" applyAlignment="1" applyProtection="1">
      <alignment vertical="center"/>
    </xf>
    <xf numFmtId="0" fontId="0" fillId="2" borderId="0" xfId="0" applyFill="1"/>
    <xf numFmtId="0" fontId="5" fillId="2" borderId="0" xfId="2" applyFont="1" applyFill="1" applyBorder="1" applyAlignment="1"/>
    <xf numFmtId="0" fontId="6" fillId="2" borderId="0" xfId="2" applyFont="1" applyFill="1" applyBorder="1"/>
    <xf numFmtId="0" fontId="5" fillId="2" borderId="0" xfId="2" applyFont="1" applyFill="1" applyBorder="1" applyAlignment="1">
      <alignment wrapText="1"/>
    </xf>
    <xf numFmtId="0" fontId="6" fillId="2" borderId="0" xfId="2" applyFont="1" applyFill="1" applyBorder="1" applyAlignment="1">
      <alignment wrapText="1"/>
    </xf>
    <xf numFmtId="0" fontId="4" fillId="2" borderId="0" xfId="2" applyFont="1" applyFill="1" applyBorder="1" applyAlignment="1">
      <alignment wrapText="1"/>
    </xf>
    <xf numFmtId="0" fontId="0" fillId="2" borderId="0" xfId="0" applyFill="1" applyBorder="1"/>
    <xf numFmtId="14" fontId="5" fillId="2" borderId="0" xfId="2" applyNumberFormat="1" applyFont="1" applyFill="1" applyBorder="1" applyAlignment="1">
      <alignment horizontal="center"/>
    </xf>
    <xf numFmtId="4" fontId="5" fillId="2" borderId="0" xfId="2" applyNumberFormat="1" applyFont="1" applyFill="1" applyBorder="1"/>
    <xf numFmtId="0" fontId="0" fillId="2" borderId="0" xfId="0" applyFill="1" applyBorder="1" applyAlignment="1">
      <alignment horizontal="left"/>
    </xf>
    <xf numFmtId="0" fontId="11" fillId="0" borderId="0" xfId="2" applyFont="1" applyBorder="1"/>
    <xf numFmtId="0" fontId="12" fillId="0" borderId="0" xfId="2" applyFont="1" applyBorder="1"/>
    <xf numFmtId="0" fontId="13" fillId="3" borderId="15" xfId="2" applyFont="1" applyFill="1" applyBorder="1" applyAlignment="1">
      <alignment horizontal="right" vertical="center"/>
    </xf>
    <xf numFmtId="0" fontId="11" fillId="0" borderId="12" xfId="2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14" fontId="0" fillId="0" borderId="0" xfId="0" applyNumberFormat="1"/>
    <xf numFmtId="0" fontId="0" fillId="0" borderId="0" xfId="0" applyFont="1" applyBorder="1"/>
    <xf numFmtId="0" fontId="10" fillId="0" borderId="0" xfId="2" applyFont="1" applyBorder="1"/>
    <xf numFmtId="0" fontId="10" fillId="0" borderId="0" xfId="2" applyFont="1" applyBorder="1" applyAlignment="1">
      <alignment horizontal="center"/>
    </xf>
    <xf numFmtId="0" fontId="2" fillId="0" borderId="0" xfId="2" applyBorder="1" applyAlignment="1">
      <alignment vertical="center" wrapText="1"/>
    </xf>
    <xf numFmtId="0" fontId="0" fillId="0" borderId="16" xfId="0" applyFont="1" applyBorder="1"/>
    <xf numFmtId="0" fontId="11" fillId="0" borderId="16" xfId="2" applyFont="1" applyBorder="1"/>
    <xf numFmtId="0" fontId="12" fillId="0" borderId="16" xfId="2" applyFont="1" applyBorder="1"/>
    <xf numFmtId="0" fontId="12" fillId="0" borderId="14" xfId="2" applyFont="1" applyBorder="1"/>
    <xf numFmtId="0" fontId="2" fillId="0" borderId="14" xfId="2" applyBorder="1"/>
    <xf numFmtId="43" fontId="2" fillId="0" borderId="0" xfId="2" applyNumberFormat="1"/>
    <xf numFmtId="0" fontId="13" fillId="0" borderId="0" xfId="2" applyFont="1" applyBorder="1" applyAlignment="1">
      <alignment horizontal="center"/>
    </xf>
    <xf numFmtId="0" fontId="2" fillId="0" borderId="0" xfId="2" applyBorder="1" applyAlignment="1">
      <alignment horizontal="left" vertical="top"/>
    </xf>
    <xf numFmtId="0" fontId="2" fillId="0" borderId="16" xfId="2" applyBorder="1" applyAlignment="1">
      <alignment horizontal="left" vertical="top"/>
    </xf>
    <xf numFmtId="165" fontId="15" fillId="0" borderId="13" xfId="1" applyNumberFormat="1" applyFont="1" applyBorder="1" applyAlignment="1">
      <alignment horizontal="right" wrapText="1"/>
    </xf>
    <xf numFmtId="0" fontId="11" fillId="0" borderId="2" xfId="2" applyFont="1" applyBorder="1" applyAlignment="1">
      <alignment horizontal="left" vertical="center" wrapText="1"/>
    </xf>
    <xf numFmtId="10" fontId="15" fillId="0" borderId="13" xfId="1" applyNumberFormat="1" applyFont="1" applyBorder="1" applyAlignment="1">
      <alignment horizontal="right" wrapText="1"/>
    </xf>
    <xf numFmtId="0" fontId="11" fillId="0" borderId="3" xfId="2" applyFont="1" applyBorder="1" applyAlignment="1">
      <alignment horizontal="left" vertical="center" wrapText="1"/>
    </xf>
    <xf numFmtId="165" fontId="15" fillId="0" borderId="9" xfId="5" applyNumberFormat="1" applyFont="1" applyBorder="1" applyAlignment="1">
      <alignment horizontal="center" vertical="center" wrapText="1"/>
    </xf>
    <xf numFmtId="165" fontId="15" fillId="0" borderId="11" xfId="5" applyNumberFormat="1" applyFont="1" applyBorder="1" applyAlignment="1">
      <alignment horizontal="center" vertical="center" wrapText="1"/>
    </xf>
    <xf numFmtId="165" fontId="15" fillId="0" borderId="8" xfId="5" applyNumberFormat="1" applyFont="1" applyBorder="1" applyAlignment="1">
      <alignment horizontal="center" vertical="center" wrapText="1"/>
    </xf>
    <xf numFmtId="0" fontId="13" fillId="3" borderId="15" xfId="2" applyFont="1" applyFill="1" applyBorder="1" applyAlignment="1">
      <alignment horizontal="center" vertical="center"/>
    </xf>
    <xf numFmtId="0" fontId="12" fillId="0" borderId="1" xfId="2" applyFont="1" applyBorder="1"/>
    <xf numFmtId="164" fontId="15" fillId="0" borderId="15" xfId="3" applyNumberFormat="1" applyFont="1" applyFill="1" applyBorder="1" applyAlignment="1">
      <alignment horizontal="center" vertical="center" wrapText="1"/>
    </xf>
    <xf numFmtId="164" fontId="16" fillId="3" borderId="15" xfId="3" applyNumberFormat="1" applyFont="1" applyFill="1" applyBorder="1" applyAlignment="1">
      <alignment horizontal="center" vertical="center" wrapText="1"/>
    </xf>
    <xf numFmtId="10" fontId="16" fillId="0" borderId="15" xfId="3" applyNumberFormat="1" applyFont="1" applyBorder="1" applyAlignment="1">
      <alignment horizontal="right" vertical="center" wrapText="1"/>
    </xf>
    <xf numFmtId="14" fontId="11" fillId="0" borderId="15" xfId="2" applyNumberFormat="1" applyFont="1" applyBorder="1" applyAlignment="1">
      <alignment horizontal="center" vertical="center" wrapText="1"/>
    </xf>
    <xf numFmtId="0" fontId="13" fillId="0" borderId="15" xfId="2" applyFont="1" applyBorder="1" applyAlignment="1">
      <alignment horizontal="center" vertical="center"/>
    </xf>
    <xf numFmtId="0" fontId="12" fillId="0" borderId="15" xfId="2" applyFont="1" applyBorder="1"/>
    <xf numFmtId="0" fontId="11" fillId="0" borderId="15" xfId="2" applyFont="1" applyBorder="1"/>
    <xf numFmtId="0" fontId="13" fillId="0" borderId="15" xfId="2" applyFont="1" applyFill="1" applyBorder="1" applyAlignment="1">
      <alignment horizontal="center" vertical="center" wrapText="1"/>
    </xf>
    <xf numFmtId="0" fontId="13" fillId="0" borderId="15" xfId="2" applyFont="1" applyBorder="1" applyAlignment="1"/>
    <xf numFmtId="0" fontId="15" fillId="0" borderId="15" xfId="2" applyFont="1" applyBorder="1" applyAlignment="1">
      <alignment horizontal="left" vertical="center" wrapText="1"/>
    </xf>
    <xf numFmtId="14" fontId="11" fillId="0" borderId="15" xfId="2" quotePrefix="1" applyNumberFormat="1" applyFont="1" applyBorder="1" applyAlignment="1"/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5" fontId="16" fillId="3" borderId="15" xfId="3" applyNumberFormat="1" applyFont="1" applyFill="1" applyBorder="1" applyAlignment="1">
      <alignment horizontal="center" vertical="center" wrapText="1"/>
    </xf>
    <xf numFmtId="10" fontId="16" fillId="0" borderId="15" xfId="3" applyNumberFormat="1" applyFont="1" applyBorder="1" applyAlignment="1">
      <alignment horizontal="center" vertical="center" wrapText="1"/>
    </xf>
    <xf numFmtId="10" fontId="15" fillId="0" borderId="15" xfId="1" applyNumberFormat="1" applyFont="1" applyBorder="1" applyAlignment="1">
      <alignment horizontal="center" wrapText="1"/>
    </xf>
    <xf numFmtId="165" fontId="15" fillId="0" borderId="15" xfId="5" applyNumberFormat="1" applyFont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/>
    </xf>
    <xf numFmtId="0" fontId="17" fillId="0" borderId="0" xfId="0" applyFont="1" applyBorder="1" applyAlignment="1" applyProtection="1">
      <alignment horizontal="center" wrapText="1"/>
      <protection locked="0" hidden="1"/>
    </xf>
    <xf numFmtId="0" fontId="0" fillId="0" borderId="0" xfId="0" applyFont="1" applyBorder="1" applyAlignment="1">
      <alignment horizontal="right" wrapText="1"/>
    </xf>
    <xf numFmtId="0" fontId="0" fillId="0" borderId="16" xfId="0" applyFont="1" applyBorder="1" applyAlignment="1">
      <alignment horizontal="right" wrapText="1"/>
    </xf>
    <xf numFmtId="0" fontId="13" fillId="3" borderId="15" xfId="2" applyFont="1" applyFill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1" fillId="0" borderId="5" xfId="2" applyFont="1" applyBorder="1" applyAlignment="1">
      <alignment horizontal="left" vertical="center" wrapText="1"/>
    </xf>
    <xf numFmtId="0" fontId="11" fillId="0" borderId="4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left" vertical="center" wrapText="1"/>
    </xf>
    <xf numFmtId="0" fontId="13" fillId="3" borderId="9" xfId="2" applyFont="1" applyFill="1" applyBorder="1" applyAlignment="1">
      <alignment horizontal="center" vertical="center"/>
    </xf>
    <xf numFmtId="0" fontId="13" fillId="3" borderId="11" xfId="2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horizontal="center" vertical="center"/>
    </xf>
    <xf numFmtId="0" fontId="13" fillId="3" borderId="9" xfId="2" applyFont="1" applyFill="1" applyBorder="1" applyAlignment="1">
      <alignment horizontal="center" vertical="center" wrapText="1"/>
    </xf>
    <xf numFmtId="0" fontId="13" fillId="3" borderId="11" xfId="2" applyFont="1" applyFill="1" applyBorder="1" applyAlignment="1">
      <alignment horizontal="center" vertical="center" wrapText="1"/>
    </xf>
    <xf numFmtId="0" fontId="13" fillId="3" borderId="8" xfId="2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10" fontId="16" fillId="0" borderId="15" xfId="3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/>
    </xf>
    <xf numFmtId="0" fontId="13" fillId="0" borderId="16" xfId="2" applyFont="1" applyBorder="1" applyAlignment="1">
      <alignment horizontal="center"/>
    </xf>
    <xf numFmtId="0" fontId="13" fillId="3" borderId="6" xfId="2" applyFont="1" applyFill="1" applyBorder="1" applyAlignment="1">
      <alignment horizontal="center" vertical="center" textRotation="90"/>
    </xf>
    <xf numFmtId="0" fontId="13" fillId="3" borderId="10" xfId="2" applyFont="1" applyFill="1" applyBorder="1" applyAlignment="1">
      <alignment horizontal="center" vertical="center" textRotation="90"/>
    </xf>
    <xf numFmtId="0" fontId="13" fillId="3" borderId="5" xfId="2" applyFont="1" applyFill="1" applyBorder="1" applyAlignment="1">
      <alignment horizontal="center" vertical="center"/>
    </xf>
    <xf numFmtId="0" fontId="13" fillId="3" borderId="4" xfId="2" applyFont="1" applyFill="1" applyBorder="1" applyAlignment="1">
      <alignment horizontal="center" vertical="center"/>
    </xf>
    <xf numFmtId="0" fontId="13" fillId="3" borderId="14" xfId="2" applyFont="1" applyFill="1" applyBorder="1" applyAlignment="1">
      <alignment horizontal="center" vertical="center"/>
    </xf>
    <xf numFmtId="0" fontId="13" fillId="3" borderId="16" xfId="2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/>
    </xf>
    <xf numFmtId="0" fontId="14" fillId="0" borderId="15" xfId="2" applyFont="1" applyBorder="1" applyAlignment="1">
      <alignment horizontal="left" vertical="center" wrapText="1"/>
    </xf>
    <xf numFmtId="4" fontId="13" fillId="3" borderId="6" xfId="2" applyNumberFormat="1" applyFont="1" applyFill="1" applyBorder="1" applyAlignment="1">
      <alignment horizontal="center" vertical="center"/>
    </xf>
    <xf numFmtId="4" fontId="13" fillId="3" borderId="10" xfId="2" applyNumberFormat="1" applyFont="1" applyFill="1" applyBorder="1" applyAlignment="1">
      <alignment horizontal="center" vertical="center"/>
    </xf>
    <xf numFmtId="0" fontId="14" fillId="0" borderId="15" xfId="2" applyFont="1" applyBorder="1" applyAlignment="1">
      <alignment horizontal="left" vertical="center"/>
    </xf>
    <xf numFmtId="0" fontId="12" fillId="0" borderId="5" xfId="2" applyFont="1" applyBorder="1" applyAlignment="1">
      <alignment horizontal="center"/>
    </xf>
    <xf numFmtId="0" fontId="12" fillId="0" borderId="17" xfId="2" applyFont="1" applyBorder="1" applyAlignment="1">
      <alignment horizontal="center"/>
    </xf>
    <xf numFmtId="0" fontId="12" fillId="0" borderId="4" xfId="2" applyFont="1" applyBorder="1" applyAlignment="1">
      <alignment horizontal="center"/>
    </xf>
    <xf numFmtId="0" fontId="12" fillId="0" borderId="2" xfId="2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0" fontId="12" fillId="0" borderId="1" xfId="2" applyFont="1" applyBorder="1" applyAlignment="1">
      <alignment horizontal="center"/>
    </xf>
  </cellXfs>
  <cellStyles count="6">
    <cellStyle name="Moeda 2" xfId="3"/>
    <cellStyle name="Normal" xfId="0" builtinId="0"/>
    <cellStyle name="Normal 2" xfId="2"/>
    <cellStyle name="Normal 3" xfId="4"/>
    <cellStyle name="Porcentagem" xfId="1" builtinId="5"/>
    <cellStyle name="Vírgula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28576</xdr:rowOff>
    </xdr:from>
    <xdr:to>
      <xdr:col>1</xdr:col>
      <xdr:colOff>323850</xdr:colOff>
      <xdr:row>6</xdr:row>
      <xdr:rowOff>79552</xdr:rowOff>
    </xdr:to>
    <xdr:pic>
      <xdr:nvPicPr>
        <xdr:cNvPr id="3" name="Imagem 3">
          <a:extLst>
            <a:ext uri="{FF2B5EF4-FFF2-40B4-BE49-F238E27FC236}">
              <a16:creationId xmlns="" xmlns:a16="http://schemas.microsoft.com/office/drawing/2014/main" id="{24FD88A5-10DE-4A7D-BB0C-585FF369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8576"/>
          <a:ext cx="904875" cy="1060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lho/Desktop/JULIANA/PUMP%20ARENA/PLANILHAS/Cronograma_de_Desembolso_PUM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SEMBOLSO_REV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0">
          <cell r="I10" t="str">
            <v>SP OBRAS 187       SINAPI 08/22        SIURB 01/22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6">
          <cell r="C16" t="str">
            <v>SERVIÇOS PRELIMINARES        (ITENS 1 AO 6 DA PLANILHA ORÇAMENTÁRIA)</v>
          </cell>
        </row>
        <row r="18">
          <cell r="C18" t="str">
            <v>PISTA                                                  (ITENS 7 AO 16 DA PLANILHA ORÇAMENTÁRIA)</v>
          </cell>
        </row>
        <row r="20">
          <cell r="C20" t="str">
            <v>DRENAGEM                                                   (ITENS 17 A 29 DA PLANILHA ORÇAMENTÁRIA)</v>
          </cell>
        </row>
        <row r="22">
          <cell r="C22" t="str">
            <v>COMPLEMENTARES                                                  (ITENS 30 A 33 DA PLANILHA ORÇAMENTÁRIA)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topLeftCell="A10" zoomScaleNormal="100" workbookViewId="0">
      <selection activeCell="I28" sqref="I28"/>
    </sheetView>
  </sheetViews>
  <sheetFormatPr defaultRowHeight="15" x14ac:dyDescent="0.25"/>
  <cols>
    <col min="1" max="1" width="12.28515625" customWidth="1"/>
    <col min="2" max="2" width="11.42578125" customWidth="1"/>
    <col min="3" max="3" width="20.7109375" customWidth="1"/>
    <col min="4" max="4" width="8.28515625" customWidth="1"/>
    <col min="6" max="6" width="15.42578125" customWidth="1"/>
    <col min="7" max="7" width="12.140625" customWidth="1"/>
    <col min="8" max="8" width="12.5703125" customWidth="1"/>
    <col min="9" max="9" width="15.5703125" customWidth="1"/>
    <col min="10" max="10" width="10.85546875" customWidth="1"/>
    <col min="11" max="11" width="18" customWidth="1"/>
    <col min="12" max="12" width="15.7109375" customWidth="1"/>
    <col min="13" max="13" width="14.85546875" style="26" customWidth="1"/>
    <col min="14" max="20" width="8.85546875" style="26"/>
    <col min="21" max="23" width="8.85546875" style="20"/>
    <col min="25" max="25" width="11.5703125" bestFit="1" customWidth="1"/>
  </cols>
  <sheetData>
    <row r="1" spans="1:26" x14ac:dyDescent="0.25">
      <c r="A1" s="36"/>
      <c r="B1" s="36"/>
      <c r="C1" s="69" t="s">
        <v>22</v>
      </c>
      <c r="D1" s="69"/>
      <c r="E1" s="69"/>
      <c r="F1" s="69"/>
      <c r="G1" s="69"/>
      <c r="H1" s="69"/>
      <c r="I1" s="69"/>
      <c r="J1" s="69"/>
      <c r="K1" s="69"/>
    </row>
    <row r="2" spans="1:26" x14ac:dyDescent="0.25">
      <c r="A2" s="69"/>
      <c r="B2" s="69"/>
      <c r="C2" s="69" t="s">
        <v>23</v>
      </c>
      <c r="D2" s="69"/>
      <c r="E2" s="69"/>
      <c r="F2" s="69"/>
      <c r="G2" s="69"/>
      <c r="H2" s="69"/>
      <c r="I2" s="69"/>
      <c r="J2" s="69"/>
      <c r="K2" s="70"/>
    </row>
    <row r="3" spans="1:26" x14ac:dyDescent="0.25">
      <c r="A3" s="69"/>
      <c r="B3" s="69"/>
      <c r="C3" s="36"/>
      <c r="D3" s="36"/>
      <c r="E3" s="36"/>
      <c r="F3" s="36"/>
      <c r="G3" s="36"/>
      <c r="H3" s="36"/>
      <c r="I3" s="36"/>
      <c r="J3" s="36"/>
      <c r="K3" s="40"/>
    </row>
    <row r="4" spans="1:26" ht="18.75" x14ac:dyDescent="0.25">
      <c r="A4" s="69"/>
      <c r="B4" s="69"/>
      <c r="C4" s="94" t="s">
        <v>18</v>
      </c>
      <c r="D4" s="94"/>
      <c r="E4" s="94"/>
      <c r="F4" s="94"/>
      <c r="G4" s="94"/>
      <c r="H4" s="94"/>
      <c r="I4" s="94"/>
      <c r="J4" s="94"/>
      <c r="K4" s="95"/>
      <c r="L4" s="1"/>
      <c r="M4" s="16"/>
      <c r="N4" s="16"/>
      <c r="O4" s="16"/>
      <c r="P4" s="16"/>
      <c r="Q4" s="16"/>
      <c r="R4" s="16"/>
      <c r="S4" s="16"/>
      <c r="T4" s="16"/>
      <c r="U4" s="11"/>
      <c r="V4" s="11"/>
      <c r="W4" s="11"/>
      <c r="X4" s="1"/>
      <c r="Y4" s="1"/>
      <c r="Z4" s="1"/>
    </row>
    <row r="5" spans="1:26" ht="15.75" x14ac:dyDescent="0.25">
      <c r="A5" s="69"/>
      <c r="B5" s="69"/>
      <c r="C5" s="37"/>
      <c r="D5" s="38"/>
      <c r="E5" s="38"/>
      <c r="F5" s="37"/>
      <c r="G5" s="37"/>
      <c r="H5" s="30"/>
      <c r="I5" s="30"/>
      <c r="J5" s="30"/>
      <c r="K5" s="41"/>
      <c r="L5" s="2"/>
      <c r="M5" s="22"/>
      <c r="N5" s="22"/>
      <c r="O5" s="22"/>
      <c r="P5" s="22"/>
      <c r="Q5" s="22"/>
      <c r="R5" s="22"/>
      <c r="S5" s="22"/>
      <c r="T5" s="22"/>
      <c r="U5" s="18"/>
      <c r="V5" s="18"/>
      <c r="W5" s="18"/>
      <c r="X5" s="2"/>
      <c r="Y5" s="2"/>
      <c r="Z5" s="2"/>
    </row>
    <row r="6" spans="1:26" ht="4.9000000000000004" hidden="1" customHeight="1" x14ac:dyDescent="0.25">
      <c r="A6" s="69"/>
      <c r="B6" s="69"/>
      <c r="C6" s="31"/>
      <c r="D6" s="31"/>
      <c r="E6" s="31"/>
      <c r="F6" s="46"/>
      <c r="G6" s="46"/>
      <c r="H6" s="31"/>
      <c r="I6" s="31"/>
      <c r="J6" s="31"/>
      <c r="K6" s="42"/>
      <c r="L6" s="1"/>
      <c r="M6" s="19"/>
      <c r="N6" s="16"/>
      <c r="O6" s="16"/>
      <c r="P6" s="16"/>
      <c r="Q6" s="16"/>
      <c r="R6" s="16"/>
      <c r="S6" s="16"/>
      <c r="T6" s="16"/>
      <c r="U6" s="11"/>
      <c r="V6" s="11"/>
      <c r="W6" s="11"/>
      <c r="X6" s="1"/>
      <c r="Y6" s="1"/>
      <c r="Z6" s="1"/>
    </row>
    <row r="7" spans="1:26" ht="7.15" customHeight="1" x14ac:dyDescent="0.25">
      <c r="A7" s="43"/>
      <c r="B7" s="31"/>
      <c r="C7" s="31"/>
      <c r="D7" s="31"/>
      <c r="E7" s="31"/>
      <c r="F7" s="31"/>
      <c r="G7" s="31"/>
      <c r="H7" s="31"/>
      <c r="I7" s="96"/>
      <c r="J7" s="96"/>
      <c r="K7" s="97"/>
      <c r="L7" s="1"/>
      <c r="M7" s="19"/>
      <c r="N7" s="16"/>
      <c r="O7" s="16"/>
      <c r="P7" s="16"/>
      <c r="Q7" s="16"/>
      <c r="R7" s="16"/>
      <c r="S7" s="16"/>
      <c r="T7" s="16"/>
      <c r="U7" s="11"/>
      <c r="V7" s="11"/>
      <c r="W7" s="11"/>
      <c r="X7" s="1"/>
      <c r="Y7" s="1"/>
      <c r="Z7" s="1"/>
    </row>
    <row r="8" spans="1:26" ht="26.25" x14ac:dyDescent="0.25">
      <c r="A8" s="42"/>
      <c r="B8" s="32" t="s">
        <v>0</v>
      </c>
      <c r="C8" s="109" t="s">
        <v>15</v>
      </c>
      <c r="D8" s="109"/>
      <c r="E8" s="109"/>
      <c r="F8" s="109"/>
      <c r="G8" s="64"/>
      <c r="H8" s="63"/>
      <c r="I8" s="65"/>
      <c r="J8" s="66"/>
      <c r="K8" s="56" t="s">
        <v>1</v>
      </c>
      <c r="L8" s="4"/>
      <c r="M8" s="23"/>
      <c r="N8" s="16"/>
      <c r="O8" s="16"/>
      <c r="P8" s="16"/>
      <c r="Q8" s="16"/>
      <c r="R8" s="16"/>
      <c r="S8" s="16"/>
      <c r="T8" s="16"/>
      <c r="U8" s="11"/>
      <c r="V8" s="11"/>
      <c r="W8" s="11"/>
      <c r="X8" s="1"/>
      <c r="Y8" s="1"/>
      <c r="Z8" s="9" t="s">
        <v>2</v>
      </c>
    </row>
    <row r="9" spans="1:26" ht="48" customHeight="1" x14ac:dyDescent="0.25">
      <c r="A9" s="42"/>
      <c r="B9" s="32" t="s">
        <v>3</v>
      </c>
      <c r="C9" s="106" t="s">
        <v>26</v>
      </c>
      <c r="D9" s="106"/>
      <c r="E9" s="106"/>
      <c r="F9" s="106"/>
      <c r="G9" s="64"/>
      <c r="H9" s="63"/>
      <c r="I9" s="67"/>
      <c r="J9" s="68" t="s">
        <v>24</v>
      </c>
      <c r="K9" s="61" t="str">
        <f>[1]Plan1!$I$10</f>
        <v>SP OBRAS 187       SINAPI 08/22        SIURB 01/22</v>
      </c>
      <c r="L9" s="5"/>
      <c r="M9" s="24"/>
      <c r="N9" s="16"/>
      <c r="O9" s="16"/>
      <c r="P9" s="16"/>
      <c r="Q9" s="16"/>
      <c r="R9" s="16"/>
      <c r="S9" s="16"/>
      <c r="T9" s="16"/>
      <c r="U9" s="11"/>
      <c r="V9" s="11"/>
      <c r="W9" s="11"/>
      <c r="X9" s="1"/>
      <c r="Y9" s="1"/>
      <c r="Z9" s="9" t="s">
        <v>2</v>
      </c>
    </row>
    <row r="10" spans="1:26" ht="26.25" x14ac:dyDescent="0.25">
      <c r="A10" s="42"/>
      <c r="B10" s="32" t="s">
        <v>4</v>
      </c>
      <c r="C10" s="106" t="s">
        <v>25</v>
      </c>
      <c r="D10" s="106"/>
      <c r="E10" s="106"/>
      <c r="F10" s="106"/>
      <c r="G10" s="110"/>
      <c r="H10" s="111"/>
      <c r="I10" s="111"/>
      <c r="J10" s="111"/>
      <c r="K10" s="112"/>
      <c r="L10" s="3"/>
      <c r="M10" s="23"/>
      <c r="N10" s="16"/>
      <c r="O10" s="16"/>
      <c r="P10" s="16"/>
      <c r="Q10" s="16"/>
      <c r="R10" s="16"/>
      <c r="S10" s="16"/>
      <c r="T10" s="16"/>
      <c r="U10" s="11"/>
      <c r="V10" s="11"/>
      <c r="W10" s="11"/>
      <c r="X10" s="1"/>
      <c r="Y10" s="1"/>
      <c r="Z10" s="9" t="s">
        <v>2</v>
      </c>
    </row>
    <row r="11" spans="1:26" ht="33" customHeight="1" x14ac:dyDescent="0.25">
      <c r="A11" s="57"/>
      <c r="B11" s="32" t="s">
        <v>5</v>
      </c>
      <c r="C11" s="106" t="s">
        <v>25</v>
      </c>
      <c r="D11" s="106"/>
      <c r="E11" s="106"/>
      <c r="F11" s="106"/>
      <c r="G11" s="113"/>
      <c r="H11" s="114"/>
      <c r="I11" s="114"/>
      <c r="J11" s="114"/>
      <c r="K11" s="115"/>
      <c r="L11" s="3"/>
      <c r="M11" s="23"/>
      <c r="N11" s="16"/>
      <c r="O11" s="16"/>
      <c r="P11" s="16"/>
      <c r="Q11" s="16"/>
      <c r="R11" s="16"/>
      <c r="S11" s="16"/>
      <c r="T11" s="16"/>
      <c r="U11" s="11"/>
      <c r="V11" s="11"/>
      <c r="W11" s="11"/>
      <c r="X11" s="1"/>
      <c r="Y11" s="1"/>
      <c r="Z11" s="9" t="s">
        <v>2</v>
      </c>
    </row>
    <row r="12" spans="1:26" x14ac:dyDescent="0.25">
      <c r="A12" s="98" t="s">
        <v>6</v>
      </c>
      <c r="B12" s="100" t="s">
        <v>7</v>
      </c>
      <c r="C12" s="101"/>
      <c r="D12" s="98" t="s">
        <v>8</v>
      </c>
      <c r="E12" s="79" t="s">
        <v>19</v>
      </c>
      <c r="F12" s="79"/>
      <c r="G12" s="79" t="s">
        <v>20</v>
      </c>
      <c r="H12" s="79"/>
      <c r="I12" s="79" t="s">
        <v>21</v>
      </c>
      <c r="J12" s="79"/>
      <c r="K12" s="107" t="s">
        <v>9</v>
      </c>
      <c r="L12" s="1"/>
      <c r="M12" s="6"/>
      <c r="N12" s="16"/>
      <c r="O12" s="16"/>
      <c r="P12" s="16"/>
      <c r="Q12" s="16"/>
      <c r="R12" s="16"/>
      <c r="S12" s="16"/>
      <c r="T12" s="16"/>
      <c r="U12" s="11"/>
      <c r="V12" s="11"/>
      <c r="W12" s="11"/>
      <c r="X12" s="1"/>
      <c r="Y12" s="1"/>
      <c r="Z12" s="6"/>
    </row>
    <row r="13" spans="1:26" ht="5.45" customHeight="1" x14ac:dyDescent="0.25">
      <c r="A13" s="99"/>
      <c r="B13" s="102"/>
      <c r="C13" s="103"/>
      <c r="D13" s="99"/>
      <c r="E13" s="79"/>
      <c r="F13" s="79"/>
      <c r="G13" s="79"/>
      <c r="H13" s="79"/>
      <c r="I13" s="79"/>
      <c r="J13" s="79"/>
      <c r="K13" s="108"/>
      <c r="L13" s="1"/>
      <c r="M13" s="16"/>
      <c r="N13" s="16"/>
      <c r="O13" s="16"/>
      <c r="P13" s="16"/>
      <c r="Q13" s="16"/>
      <c r="R13" s="16"/>
      <c r="S13" s="16"/>
      <c r="T13" s="16"/>
      <c r="U13" s="11"/>
      <c r="V13" s="11"/>
      <c r="W13" s="11"/>
      <c r="X13" s="1"/>
      <c r="Y13" s="1"/>
      <c r="Z13" s="1"/>
    </row>
    <row r="14" spans="1:26" ht="15" customHeight="1" x14ac:dyDescent="0.25">
      <c r="A14" s="99"/>
      <c r="B14" s="102"/>
      <c r="C14" s="103"/>
      <c r="D14" s="99"/>
      <c r="E14" s="79"/>
      <c r="F14" s="79"/>
      <c r="G14" s="79"/>
      <c r="H14" s="79"/>
      <c r="I14" s="79"/>
      <c r="J14" s="79"/>
      <c r="K14" s="108"/>
      <c r="L14" s="1"/>
      <c r="M14" s="16"/>
      <c r="N14" s="16"/>
      <c r="O14" s="16"/>
      <c r="P14" s="16"/>
      <c r="Q14" s="16"/>
      <c r="R14" s="16"/>
      <c r="S14" s="16"/>
      <c r="T14" s="16"/>
      <c r="U14" s="11"/>
      <c r="V14" s="11"/>
      <c r="W14" s="11"/>
      <c r="X14" s="1"/>
      <c r="Y14" s="1"/>
      <c r="Z14" s="1"/>
    </row>
    <row r="15" spans="1:26" ht="7.9" customHeight="1" x14ac:dyDescent="0.25">
      <c r="A15" s="99"/>
      <c r="B15" s="102"/>
      <c r="C15" s="103"/>
      <c r="D15" s="99"/>
      <c r="E15" s="79"/>
      <c r="F15" s="79"/>
      <c r="G15" s="79"/>
      <c r="H15" s="79"/>
      <c r="I15" s="79"/>
      <c r="J15" s="79"/>
      <c r="K15" s="108"/>
      <c r="L15" s="1"/>
      <c r="M15" s="25"/>
      <c r="N15" s="16"/>
      <c r="O15" s="16"/>
      <c r="P15" s="16"/>
      <c r="Q15" s="16"/>
      <c r="R15" s="16"/>
      <c r="S15" s="16"/>
      <c r="T15" s="16"/>
      <c r="U15" s="11"/>
      <c r="V15" s="11"/>
      <c r="W15" s="11"/>
      <c r="X15" s="1"/>
      <c r="Y15" s="1"/>
      <c r="Z15" s="8" t="s">
        <v>10</v>
      </c>
    </row>
    <row r="16" spans="1:26" ht="9" customHeight="1" x14ac:dyDescent="0.25">
      <c r="A16" s="99"/>
      <c r="B16" s="104"/>
      <c r="C16" s="105"/>
      <c r="D16" s="99"/>
      <c r="E16" s="79"/>
      <c r="F16" s="79"/>
      <c r="G16" s="79"/>
      <c r="H16" s="79"/>
      <c r="I16" s="79"/>
      <c r="J16" s="79"/>
      <c r="K16" s="108"/>
      <c r="L16" s="1"/>
      <c r="M16" s="16"/>
      <c r="N16" s="16"/>
      <c r="O16" s="16"/>
      <c r="P16" s="16"/>
      <c r="Q16" s="16"/>
      <c r="R16" s="16"/>
      <c r="S16" s="16"/>
      <c r="T16" s="16"/>
      <c r="U16" s="11"/>
      <c r="V16" s="11"/>
      <c r="W16" s="11"/>
      <c r="X16" s="1"/>
      <c r="Y16" s="1"/>
      <c r="Z16" s="1"/>
    </row>
    <row r="17" spans="1:26" ht="30" customHeight="1" x14ac:dyDescent="0.25">
      <c r="A17" s="80">
        <v>1</v>
      </c>
      <c r="B17" s="82" t="str">
        <f>[2]Plan1!C16</f>
        <v>SERVIÇOS PRELIMINARES        (ITENS 1 AO 6 DA PLANILHA ORÇAMENTÁRIA)</v>
      </c>
      <c r="C17" s="83"/>
      <c r="D17" s="33" t="s">
        <v>11</v>
      </c>
      <c r="E17" s="73">
        <v>1</v>
      </c>
      <c r="F17" s="73"/>
      <c r="G17" s="73"/>
      <c r="H17" s="73"/>
      <c r="I17" s="73"/>
      <c r="J17" s="73"/>
      <c r="K17" s="51">
        <v>1</v>
      </c>
      <c r="Q17" s="29"/>
    </row>
    <row r="18" spans="1:26" ht="30" customHeight="1" x14ac:dyDescent="0.25">
      <c r="A18" s="81"/>
      <c r="B18" s="84"/>
      <c r="C18" s="85"/>
      <c r="D18" s="34" t="s">
        <v>12</v>
      </c>
      <c r="E18" s="74">
        <f>K18</f>
        <v>43954.91</v>
      </c>
      <c r="F18" s="74"/>
      <c r="G18" s="74"/>
      <c r="H18" s="74"/>
      <c r="I18" s="74"/>
      <c r="J18" s="74"/>
      <c r="K18" s="49">
        <v>43954.91</v>
      </c>
    </row>
    <row r="19" spans="1:26" ht="30" customHeight="1" x14ac:dyDescent="0.25">
      <c r="A19" s="80">
        <v>2</v>
      </c>
      <c r="B19" s="82" t="str">
        <f>[2]Plan1!$C$18</f>
        <v>PISTA                                                  (ITENS 7 AO 16 DA PLANILHA ORÇAMENTÁRIA)</v>
      </c>
      <c r="C19" s="83"/>
      <c r="D19" s="33" t="s">
        <v>11</v>
      </c>
      <c r="E19" s="73">
        <v>0.4</v>
      </c>
      <c r="F19" s="73"/>
      <c r="G19" s="73">
        <v>0.4</v>
      </c>
      <c r="H19" s="73"/>
      <c r="I19" s="73">
        <v>0.2</v>
      </c>
      <c r="J19" s="73"/>
      <c r="K19" s="51">
        <v>1</v>
      </c>
    </row>
    <row r="20" spans="1:26" ht="30" customHeight="1" x14ac:dyDescent="0.25">
      <c r="A20" s="81"/>
      <c r="B20" s="84"/>
      <c r="C20" s="85"/>
      <c r="D20" s="34" t="s">
        <v>12</v>
      </c>
      <c r="E20" s="74">
        <f>K20*0.4</f>
        <v>62396.508000000002</v>
      </c>
      <c r="F20" s="74"/>
      <c r="G20" s="74">
        <f>K20*0.4</f>
        <v>62396.508000000002</v>
      </c>
      <c r="H20" s="74"/>
      <c r="I20" s="74">
        <f>K20*0.2</f>
        <v>31198.254000000001</v>
      </c>
      <c r="J20" s="74"/>
      <c r="K20" s="49">
        <v>155991.26999999999</v>
      </c>
    </row>
    <row r="21" spans="1:26" ht="30" customHeight="1" x14ac:dyDescent="0.25">
      <c r="A21" s="80">
        <v>3</v>
      </c>
      <c r="B21" s="82" t="str">
        <f>[2]Plan1!$C$20</f>
        <v>DRENAGEM                                                   (ITENS 17 A 29 DA PLANILHA ORÇAMENTÁRIA)</v>
      </c>
      <c r="C21" s="83"/>
      <c r="D21" s="33" t="s">
        <v>11</v>
      </c>
      <c r="E21" s="73">
        <v>0.2</v>
      </c>
      <c r="F21" s="73"/>
      <c r="G21" s="73">
        <v>0.6</v>
      </c>
      <c r="H21" s="73"/>
      <c r="I21" s="73">
        <v>0.2</v>
      </c>
      <c r="J21" s="73"/>
      <c r="K21" s="51">
        <v>1</v>
      </c>
    </row>
    <row r="22" spans="1:26" ht="30" customHeight="1" x14ac:dyDescent="0.25">
      <c r="A22" s="81"/>
      <c r="B22" s="84"/>
      <c r="C22" s="85"/>
      <c r="D22" s="34" t="s">
        <v>12</v>
      </c>
      <c r="E22" s="74">
        <f>K22*0.2</f>
        <v>9284.2800000000007</v>
      </c>
      <c r="F22" s="74"/>
      <c r="G22" s="74">
        <f>K22*0.6</f>
        <v>27852.84</v>
      </c>
      <c r="H22" s="74"/>
      <c r="I22" s="74">
        <f>K22*0.2</f>
        <v>9284.2800000000007</v>
      </c>
      <c r="J22" s="74"/>
      <c r="K22" s="49">
        <v>46421.4</v>
      </c>
    </row>
    <row r="23" spans="1:26" ht="30" customHeight="1" x14ac:dyDescent="0.25">
      <c r="A23" s="80">
        <v>4</v>
      </c>
      <c r="B23" s="82" t="str">
        <f>[2]Plan1!$C$22</f>
        <v>COMPLEMENTARES                                                  (ITENS 30 A 33 DA PLANILHA ORÇAMENTÁRIA)</v>
      </c>
      <c r="C23" s="83"/>
      <c r="D23" s="33" t="s">
        <v>11</v>
      </c>
      <c r="E23" s="73"/>
      <c r="F23" s="73"/>
      <c r="G23" s="73"/>
      <c r="H23" s="73"/>
      <c r="I23" s="73">
        <v>1</v>
      </c>
      <c r="J23" s="73"/>
      <c r="K23" s="51">
        <v>1</v>
      </c>
    </row>
    <row r="24" spans="1:26" ht="30" customHeight="1" x14ac:dyDescent="0.25">
      <c r="A24" s="81"/>
      <c r="B24" s="84"/>
      <c r="C24" s="85"/>
      <c r="D24" s="34" t="s">
        <v>12</v>
      </c>
      <c r="E24" s="74"/>
      <c r="F24" s="74"/>
      <c r="G24" s="74"/>
      <c r="H24" s="74"/>
      <c r="I24" s="74">
        <f>K24</f>
        <v>41725.97</v>
      </c>
      <c r="J24" s="74"/>
      <c r="K24" s="49">
        <v>41725.97</v>
      </c>
    </row>
    <row r="25" spans="1:26" ht="15" customHeight="1" x14ac:dyDescent="0.25">
      <c r="A25" s="62"/>
      <c r="B25" s="50"/>
      <c r="C25" s="52"/>
      <c r="D25" s="34"/>
      <c r="E25" s="53"/>
      <c r="F25" s="54"/>
      <c r="G25" s="54"/>
      <c r="H25" s="54"/>
      <c r="I25" s="54"/>
      <c r="J25" s="55"/>
      <c r="K25" s="58"/>
      <c r="L25" s="45"/>
      <c r="M25" s="16"/>
      <c r="N25" s="16"/>
      <c r="O25" s="16"/>
      <c r="P25" s="16"/>
      <c r="Q25" s="17"/>
      <c r="R25" s="17"/>
      <c r="S25" s="17"/>
      <c r="T25" s="17"/>
      <c r="U25" s="12"/>
      <c r="V25" s="11"/>
      <c r="W25" s="11"/>
      <c r="X25" s="1"/>
      <c r="Y25" s="1"/>
      <c r="Z25" s="1"/>
    </row>
    <row r="26" spans="1:26" ht="15" customHeight="1" x14ac:dyDescent="0.25">
      <c r="A26" s="63"/>
      <c r="B26" s="86" t="s">
        <v>13</v>
      </c>
      <c r="C26" s="87"/>
      <c r="D26" s="88"/>
      <c r="E26" s="71">
        <f>E18+E20+E22</f>
        <v>115635.698</v>
      </c>
      <c r="F26" s="71"/>
      <c r="G26" s="71">
        <f>G20+G22</f>
        <v>90249.347999999998</v>
      </c>
      <c r="H26" s="71"/>
      <c r="I26" s="71">
        <f>I20+I22+I24</f>
        <v>82208.504000000001</v>
      </c>
      <c r="J26" s="71"/>
      <c r="K26" s="59">
        <f>K18+K20+K22+K24</f>
        <v>288093.55</v>
      </c>
      <c r="L26" s="1"/>
      <c r="M26" s="13"/>
      <c r="N26" s="27"/>
      <c r="O26" s="16"/>
      <c r="P26" s="75"/>
      <c r="Q26" s="75"/>
      <c r="R26" s="16"/>
      <c r="S26" s="16"/>
      <c r="T26" s="16"/>
      <c r="U26" s="11"/>
      <c r="V26" s="11"/>
      <c r="W26" s="11"/>
      <c r="X26" s="1"/>
      <c r="Y26" s="1"/>
      <c r="Z26" s="1"/>
    </row>
    <row r="27" spans="1:26" ht="15" customHeight="1" x14ac:dyDescent="0.25">
      <c r="A27" s="63"/>
      <c r="B27" s="89" t="s">
        <v>14</v>
      </c>
      <c r="C27" s="90"/>
      <c r="D27" s="91"/>
      <c r="E27" s="93">
        <v>0.40139999999999998</v>
      </c>
      <c r="F27" s="93"/>
      <c r="G27" s="72">
        <v>0.31330000000000002</v>
      </c>
      <c r="H27" s="72"/>
      <c r="I27" s="72">
        <v>0.2853</v>
      </c>
      <c r="J27" s="72"/>
      <c r="K27" s="60">
        <f>E27+G27+I27</f>
        <v>1</v>
      </c>
      <c r="L27" s="1"/>
      <c r="M27" s="13"/>
      <c r="N27" s="27"/>
      <c r="O27" s="16"/>
      <c r="P27" s="14"/>
      <c r="Q27" s="14"/>
      <c r="R27" s="16"/>
      <c r="S27" s="16"/>
      <c r="T27" s="16"/>
      <c r="U27" s="11"/>
      <c r="V27" s="11"/>
      <c r="W27" s="11"/>
      <c r="X27" s="1"/>
      <c r="Y27" s="1"/>
      <c r="Z27" s="1"/>
    </row>
    <row r="28" spans="1:26" x14ac:dyDescent="0.25">
      <c r="A28" s="10"/>
      <c r="B28" s="10"/>
      <c r="C28" s="47"/>
      <c r="D28" s="47"/>
      <c r="E28" s="47"/>
      <c r="F28" s="47"/>
      <c r="G28" s="47"/>
      <c r="H28" s="47"/>
      <c r="I28" s="47"/>
      <c r="J28" s="47"/>
      <c r="K28" s="48"/>
      <c r="L28" s="1"/>
      <c r="M28" s="13"/>
      <c r="N28" s="27"/>
      <c r="O28" s="27"/>
      <c r="P28" s="27"/>
      <c r="Q28" s="16"/>
      <c r="R28" s="16"/>
      <c r="S28" s="16"/>
      <c r="T28" s="16"/>
      <c r="U28" s="11"/>
      <c r="V28" s="11"/>
      <c r="W28" s="11"/>
      <c r="X28" s="1"/>
      <c r="Y28" s="1"/>
      <c r="Z28" s="1"/>
    </row>
    <row r="29" spans="1:26" ht="15" customHeight="1" x14ac:dyDescent="0.25">
      <c r="A29" s="10"/>
      <c r="B29" s="10"/>
      <c r="C29" s="47"/>
      <c r="D29" s="47"/>
      <c r="E29" s="47"/>
      <c r="F29" s="47"/>
      <c r="G29" s="77" t="s">
        <v>27</v>
      </c>
      <c r="H29" s="77"/>
      <c r="I29" s="77"/>
      <c r="J29" s="77"/>
      <c r="K29" s="78"/>
      <c r="L29" s="1"/>
      <c r="M29" s="13"/>
      <c r="N29" s="27"/>
      <c r="O29" s="27"/>
      <c r="P29" s="27"/>
      <c r="Q29" s="16"/>
      <c r="R29" s="16"/>
      <c r="S29" s="16"/>
      <c r="T29" s="16"/>
      <c r="U29" s="11"/>
      <c r="V29" s="11"/>
      <c r="W29" s="11"/>
      <c r="X29" s="1"/>
      <c r="Y29" s="1"/>
      <c r="Z29" s="1"/>
    </row>
    <row r="30" spans="1:26" ht="28.9" customHeight="1" x14ac:dyDescent="0.25">
      <c r="A30" s="7"/>
      <c r="B30" s="7"/>
      <c r="C30" s="92"/>
      <c r="D30" s="92"/>
      <c r="E30" s="92"/>
      <c r="F30" s="7"/>
      <c r="G30" s="7"/>
      <c r="H30" s="7"/>
      <c r="I30" s="7"/>
      <c r="J30" s="7"/>
      <c r="K30" s="7"/>
      <c r="L30" s="1"/>
      <c r="M30" s="16"/>
      <c r="N30" s="17"/>
      <c r="O30" s="17"/>
      <c r="P30" s="17"/>
      <c r="Q30" s="16"/>
      <c r="R30" s="16"/>
      <c r="S30" s="16"/>
      <c r="T30" s="16"/>
      <c r="U30" s="11"/>
      <c r="V30" s="11"/>
      <c r="W30" s="11"/>
      <c r="X30" s="1"/>
      <c r="Y30" s="1"/>
      <c r="Z30" s="1"/>
    </row>
    <row r="31" spans="1:26" ht="13.15" customHeight="1" x14ac:dyDescent="0.25">
      <c r="A31" s="7"/>
      <c r="B31" s="7"/>
      <c r="C31" s="76"/>
      <c r="D31" s="76"/>
      <c r="E31" s="76"/>
      <c r="F31" s="76" t="s">
        <v>16</v>
      </c>
      <c r="G31" s="76"/>
      <c r="H31" s="76"/>
      <c r="I31" s="76"/>
      <c r="J31" s="76"/>
      <c r="K31" s="76"/>
      <c r="L31" s="1"/>
      <c r="M31" s="13"/>
      <c r="N31" s="17"/>
      <c r="O31" s="17"/>
      <c r="P31" s="17"/>
      <c r="Q31" s="16"/>
      <c r="R31" s="16"/>
      <c r="S31" s="16"/>
      <c r="T31" s="16"/>
      <c r="U31" s="11"/>
      <c r="V31" s="11"/>
      <c r="W31" s="11"/>
      <c r="X31" s="1"/>
      <c r="Y31" s="1"/>
      <c r="Z31" s="1"/>
    </row>
    <row r="32" spans="1:26" ht="13.15" customHeight="1" x14ac:dyDescent="0.25">
      <c r="A32" s="7"/>
      <c r="B32" s="39"/>
      <c r="C32" s="76"/>
      <c r="D32" s="76"/>
      <c r="E32" s="76"/>
      <c r="F32" s="76" t="s">
        <v>17</v>
      </c>
      <c r="G32" s="76"/>
      <c r="H32" s="76"/>
      <c r="I32" s="76"/>
      <c r="J32" s="76"/>
      <c r="K32" s="76"/>
      <c r="L32" s="1"/>
      <c r="M32" s="13"/>
      <c r="N32" s="17"/>
      <c r="O32" s="17"/>
      <c r="P32" s="17"/>
      <c r="Q32" s="16"/>
      <c r="R32" s="16"/>
      <c r="S32" s="16"/>
      <c r="T32" s="16"/>
      <c r="U32" s="11"/>
      <c r="V32" s="11"/>
      <c r="W32" s="11"/>
      <c r="X32" s="1"/>
      <c r="Y32" s="1"/>
      <c r="Z32" s="1"/>
    </row>
    <row r="33" spans="1:26" ht="13.15" customHeight="1" x14ac:dyDescent="0.25">
      <c r="A33" s="44"/>
      <c r="B33" s="7"/>
      <c r="C33" s="76"/>
      <c r="D33" s="76"/>
      <c r="E33" s="76"/>
      <c r="F33" s="76" t="s">
        <v>28</v>
      </c>
      <c r="G33" s="76"/>
      <c r="H33" s="76"/>
      <c r="I33" s="76"/>
      <c r="J33" s="76"/>
      <c r="K33" s="76"/>
      <c r="L33" s="1"/>
      <c r="M33" s="13"/>
      <c r="N33" s="17"/>
      <c r="O33" s="17"/>
      <c r="P33" s="17"/>
      <c r="Q33" s="16"/>
      <c r="R33" s="16"/>
      <c r="S33" s="16"/>
      <c r="T33" s="16"/>
      <c r="U33" s="11"/>
      <c r="V33" s="11"/>
      <c r="W33" s="11"/>
      <c r="X33" s="1"/>
      <c r="Y33" s="1"/>
      <c r="Z33" s="1"/>
    </row>
    <row r="34" spans="1:26" x14ac:dyDescent="0.25">
      <c r="M34" s="15"/>
      <c r="N34" s="17"/>
      <c r="O34" s="17"/>
      <c r="P34" s="17"/>
      <c r="Q34" s="16"/>
      <c r="R34" s="16"/>
      <c r="S34" s="16"/>
      <c r="T34" s="16"/>
      <c r="U34" s="11"/>
    </row>
    <row r="35" spans="1:26" x14ac:dyDescent="0.25">
      <c r="M35" s="13"/>
      <c r="N35" s="17"/>
      <c r="O35" s="17"/>
      <c r="P35" s="17"/>
      <c r="Q35" s="15"/>
      <c r="R35" s="16"/>
      <c r="S35" s="16"/>
      <c r="T35" s="16"/>
      <c r="U35" s="11"/>
    </row>
    <row r="36" spans="1:26" x14ac:dyDescent="0.25">
      <c r="M36" s="21"/>
      <c r="N36" s="17"/>
      <c r="O36" s="17"/>
      <c r="P36" s="17"/>
      <c r="Q36" s="15"/>
      <c r="R36" s="16"/>
      <c r="S36" s="16"/>
      <c r="T36" s="16"/>
      <c r="U36" s="11"/>
    </row>
    <row r="37" spans="1:26" x14ac:dyDescent="0.25">
      <c r="I37" s="35"/>
      <c r="M37" s="13"/>
      <c r="N37" s="27"/>
      <c r="O37" s="27"/>
      <c r="P37" s="27"/>
      <c r="Q37" s="15"/>
      <c r="R37" s="16"/>
      <c r="S37" s="16"/>
      <c r="T37" s="16"/>
      <c r="U37" s="11"/>
    </row>
    <row r="38" spans="1:26" x14ac:dyDescent="0.25">
      <c r="M38" s="28"/>
      <c r="N38" s="15"/>
      <c r="O38" s="15"/>
      <c r="P38" s="15"/>
      <c r="Q38" s="15"/>
      <c r="R38" s="16"/>
      <c r="S38" s="16"/>
      <c r="T38" s="16"/>
      <c r="U38" s="11"/>
    </row>
    <row r="39" spans="1:26" x14ac:dyDescent="0.25">
      <c r="M39" s="13"/>
      <c r="N39" s="17"/>
      <c r="O39" s="17"/>
      <c r="P39" s="17"/>
      <c r="Q39" s="28"/>
      <c r="R39" s="16"/>
      <c r="S39" s="16"/>
      <c r="T39" s="16"/>
      <c r="U39" s="11"/>
    </row>
    <row r="40" spans="1:26" x14ac:dyDescent="0.25">
      <c r="M40" s="15"/>
      <c r="N40" s="17"/>
      <c r="O40" s="17"/>
      <c r="P40" s="17"/>
      <c r="Q40" s="15"/>
      <c r="R40" s="16"/>
      <c r="S40" s="16"/>
      <c r="T40" s="16"/>
      <c r="U40" s="11"/>
    </row>
    <row r="41" spans="1:26" x14ac:dyDescent="0.25">
      <c r="M41" s="13"/>
      <c r="N41" s="17"/>
      <c r="O41" s="17"/>
      <c r="P41" s="17"/>
      <c r="Q41" s="15"/>
      <c r="R41" s="16"/>
      <c r="S41" s="16"/>
      <c r="T41" s="16"/>
      <c r="U41" s="11"/>
    </row>
  </sheetData>
  <mergeCells count="69">
    <mergeCell ref="A2:B6"/>
    <mergeCell ref="C4:K4"/>
    <mergeCell ref="I7:K7"/>
    <mergeCell ref="A12:A16"/>
    <mergeCell ref="D12:D16"/>
    <mergeCell ref="B12:C16"/>
    <mergeCell ref="C9:F9"/>
    <mergeCell ref="K12:K16"/>
    <mergeCell ref="C8:F8"/>
    <mergeCell ref="C10:F10"/>
    <mergeCell ref="C11:F11"/>
    <mergeCell ref="G10:K11"/>
    <mergeCell ref="A17:A18"/>
    <mergeCell ref="B17:C18"/>
    <mergeCell ref="B26:D26"/>
    <mergeCell ref="B27:D27"/>
    <mergeCell ref="C30:E30"/>
    <mergeCell ref="E22:F22"/>
    <mergeCell ref="E26:F26"/>
    <mergeCell ref="E27:F27"/>
    <mergeCell ref="A23:A24"/>
    <mergeCell ref="B23:C24"/>
    <mergeCell ref="E23:F23"/>
    <mergeCell ref="E24:F24"/>
    <mergeCell ref="C33:E33"/>
    <mergeCell ref="A21:A22"/>
    <mergeCell ref="B21:C22"/>
    <mergeCell ref="A19:A20"/>
    <mergeCell ref="B19:C20"/>
    <mergeCell ref="E19:F19"/>
    <mergeCell ref="E20:F20"/>
    <mergeCell ref="E21:F21"/>
    <mergeCell ref="C31:E31"/>
    <mergeCell ref="F31:H31"/>
    <mergeCell ref="G23:H23"/>
    <mergeCell ref="G24:H24"/>
    <mergeCell ref="C32:E32"/>
    <mergeCell ref="F32:H32"/>
    <mergeCell ref="E12:F16"/>
    <mergeCell ref="E17:F17"/>
    <mergeCell ref="E18:F18"/>
    <mergeCell ref="G12:H16"/>
    <mergeCell ref="I23:J23"/>
    <mergeCell ref="P26:Q26"/>
    <mergeCell ref="F33:H33"/>
    <mergeCell ref="I33:K33"/>
    <mergeCell ref="G29:K29"/>
    <mergeCell ref="G20:H20"/>
    <mergeCell ref="G21:H21"/>
    <mergeCell ref="G22:H22"/>
    <mergeCell ref="I31:K31"/>
    <mergeCell ref="I32:K32"/>
    <mergeCell ref="I24:J24"/>
    <mergeCell ref="C1:K1"/>
    <mergeCell ref="C2:K2"/>
    <mergeCell ref="G26:H26"/>
    <mergeCell ref="G27:H27"/>
    <mergeCell ref="I26:J26"/>
    <mergeCell ref="I27:J27"/>
    <mergeCell ref="I17:J17"/>
    <mergeCell ref="I18:J18"/>
    <mergeCell ref="I19:J19"/>
    <mergeCell ref="I20:J20"/>
    <mergeCell ref="I21:J21"/>
    <mergeCell ref="I22:J22"/>
    <mergeCell ref="G19:H19"/>
    <mergeCell ref="I12:J16"/>
    <mergeCell ref="G17:H17"/>
    <mergeCell ref="G18:H18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FÍSICO</vt:lpstr>
      <vt:lpstr>FÍSICO!Area_de_impressao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SIQUEIRA HIDALGO</dc:creator>
  <cp:lastModifiedBy>COORDENAÇÃO</cp:lastModifiedBy>
  <cp:lastPrinted>2022-11-01T20:20:51Z</cp:lastPrinted>
  <dcterms:created xsi:type="dcterms:W3CDTF">2018-10-26T13:35:22Z</dcterms:created>
  <dcterms:modified xsi:type="dcterms:W3CDTF">2022-11-04T13:09:43Z</dcterms:modified>
</cp:coreProperties>
</file>